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655" windowHeight="8370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<sst xmlns="http://schemas.openxmlformats.org/spreadsheetml/2006/main" count="155" uniqueCount="74">
  <si>
    <t>Model:</t>
  </si>
  <si>
    <t>XT32 #2</t>
  </si>
  <si>
    <t>Wheel Base:</t>
  </si>
  <si>
    <t>Item</t>
  </si>
  <si>
    <t>Description</t>
  </si>
  <si>
    <t>Total</t>
  </si>
  <si>
    <t>Front</t>
  </si>
  <si>
    <t>Rear</t>
  </si>
  <si>
    <t>C.G.</t>
  </si>
  <si>
    <t>(lbs)</t>
  </si>
  <si>
    <t>(in)</t>
  </si>
  <si>
    <t>Scale Weight - 3/4/98</t>
  </si>
  <si>
    <t>Add Fuel - 71 Gal</t>
  </si>
  <si>
    <t>Add Boom Hyd. Oil - 10 Gal</t>
  </si>
  <si>
    <t>Add Pump Hyd. Oil - 32 Gal</t>
  </si>
  <si>
    <t>Add O/R Pads &amp; Holders</t>
  </si>
  <si>
    <t>Add Control Box Covers</t>
  </si>
  <si>
    <t>Add Shift valve Cover</t>
  </si>
  <si>
    <t>Add Splash Guard Rubber</t>
  </si>
  <si>
    <t>Add Deck Delivery Line</t>
  </si>
  <si>
    <t>Add Paint</t>
  </si>
  <si>
    <t>Add Water Tank on deck streetside rear</t>
  </si>
  <si>
    <t>Add Water - 125 Gal</t>
  </si>
  <si>
    <t>Total:</t>
  </si>
  <si>
    <t>Alberta Requirement:</t>
  </si>
  <si>
    <t>Calculated Weight  - 3/4/98</t>
  </si>
  <si>
    <t>Remove Front Bumper Extension</t>
  </si>
  <si>
    <t>Deleted Parts</t>
  </si>
  <si>
    <t>Del Bumper @ 263"</t>
  </si>
  <si>
    <t>Add Bumper @ 253"</t>
  </si>
  <si>
    <t>Move Fuel Tank to SS</t>
  </si>
  <si>
    <t>Del Fuel Tank &amp; Fuel</t>
  </si>
  <si>
    <t>Add Fuel Tank &amp; Fuel</t>
  </si>
  <si>
    <t>Move Water tank to rear of Boom Rest</t>
  </si>
  <si>
    <t>Del Water tank on deck</t>
  </si>
  <si>
    <t>Del Water</t>
  </si>
  <si>
    <t>Add Water Tank on boom rest</t>
  </si>
  <si>
    <t>Add Water</t>
  </si>
  <si>
    <t>Scale Weight - 3/5/98</t>
  </si>
  <si>
    <t>Add End Hose</t>
  </si>
  <si>
    <t>Add Water Tank Plumbing</t>
  </si>
  <si>
    <t>Total Unloaded Weight:</t>
  </si>
  <si>
    <t>Total Loaded Weight:</t>
  </si>
  <si>
    <t>Calculated Weight</t>
  </si>
  <si>
    <t xml:space="preserve">  Full fuel, No driver, No water tank</t>
  </si>
  <si>
    <t>Water tank streetside rear</t>
  </si>
  <si>
    <t>Unloaded total:</t>
  </si>
  <si>
    <t>Water - 125 Gal</t>
  </si>
  <si>
    <t>Loaded Total:</t>
  </si>
  <si>
    <t>Water tank streetside @ C.L. Axle</t>
  </si>
  <si>
    <t>Water tank streetside Under Deck</t>
  </si>
  <si>
    <t>Alberta Requirements</t>
  </si>
  <si>
    <t>No permit required:</t>
  </si>
  <si>
    <t>Maximum allowed:</t>
  </si>
  <si>
    <t>Empty Weight:</t>
  </si>
  <si>
    <t>Driver</t>
  </si>
  <si>
    <t>9100 Kg</t>
  </si>
  <si>
    <t>w/ Permit</t>
  </si>
  <si>
    <t>No Permit</t>
  </si>
  <si>
    <t>7300 Kg</t>
  </si>
  <si>
    <t>24300 Kg</t>
  </si>
  <si>
    <t>17000 Kg</t>
  </si>
  <si>
    <t>26100 Kg</t>
  </si>
  <si>
    <t>Wescrete</t>
  </si>
  <si>
    <t>Loaded Weight:</t>
  </si>
  <si>
    <t>ST36</t>
  </si>
  <si>
    <t>SN 166</t>
  </si>
  <si>
    <t>Scale Weight - 5/20/98</t>
  </si>
  <si>
    <t>Add Decking</t>
  </si>
  <si>
    <t>Add  Handrail</t>
  </si>
  <si>
    <t>Add Fenders</t>
  </si>
  <si>
    <t>Add Mudflaps</t>
  </si>
  <si>
    <t>Add Front Tool Box</t>
  </si>
  <si>
    <t>Add Rear Tool Box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</si>
</sst>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 quotePrefix="1">
      <alignment horizontal="right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 quotePrefix="1">
      <alignment horizontal="right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B11" sqref="B11"/>
    </sheetView>
  </sheetViews>
  <sheetFormatPr defaultColWidth="9.140625" defaultRowHeight="12.75"/>
  <cols>
    <col min="1" max="1" width="5.57421875" style="3" customWidth="1"/>
    <col min="2" max="2" width="40.7109375" style="0" customWidth="1"/>
    <col min="3" max="5" width="10.7109375" style="3" customWidth="1"/>
    <col min="6" max="6" width="10.7109375" style="2" customWidth="1"/>
  </cols>
  <sheetData>
    <row r="1" spans="4:6" ht="18" customHeight="1">
      <c r="D1" s="6" t="s">
        <v>0</v>
      </c>
      <c r="E1" t="s">
        <v>1</v>
      </c>
      <c r="F1"/>
    </row>
    <row r="2" ht="18" customHeight="1">
      <c r="D2" s="7"/>
    </row>
    <row r="3" spans="4:5" ht="18" customHeight="1">
      <c r="D3" s="4" t="s">
        <v>2</v>
      </c>
      <c r="E3" s="2">
        <v>197</v>
      </c>
    </row>
    <row r="4" ht="18" customHeight="1"/>
    <row r="5" spans="1:6" ht="18" customHeight="1">
      <c r="A5" s="3" t="s">
        <v>3</v>
      </c>
      <c r="B5" s="1" t="s">
        <v>4</v>
      </c>
      <c r="C5" s="3" t="s">
        <v>5</v>
      </c>
      <c r="D5" s="3" t="s">
        <v>6</v>
      </c>
      <c r="E5" s="3" t="s">
        <v>7</v>
      </c>
      <c r="F5" s="2" t="s">
        <v>8</v>
      </c>
    </row>
    <row r="6" spans="3:6" ht="18" customHeight="1">
      <c r="C6" s="3" t="s">
        <v>9</v>
      </c>
      <c r="D6" s="3" t="s">
        <v>9</v>
      </c>
      <c r="E6" s="3" t="s">
        <v>9</v>
      </c>
      <c r="F6" s="2" t="s">
        <v>10</v>
      </c>
    </row>
    <row r="7" ht="18" customHeight="1"/>
    <row r="8" spans="1:6" ht="18" customHeight="1">
      <c r="A8" s="3">
        <v>1</v>
      </c>
      <c r="B8" t="s">
        <v>11</v>
      </c>
      <c r="C8" s="3">
        <v>50320</v>
      </c>
      <c r="D8" s="3">
        <f aca="true" t="shared" si="0" ref="D8:D32">C8*F8/$E$3</f>
        <v>16199.974822335025</v>
      </c>
      <c r="E8" s="3">
        <f>C8-D8</f>
        <v>34120.025177664975</v>
      </c>
      <c r="F8" s="2">
        <v>63.422</v>
      </c>
    </row>
    <row r="9" spans="1:6" ht="18" customHeight="1">
      <c r="A9" s="3">
        <v>2</v>
      </c>
      <c r="B9" t="s">
        <v>12</v>
      </c>
      <c r="C9" s="3">
        <v>511</v>
      </c>
      <c r="D9" s="3">
        <f t="shared" si="0"/>
        <v>339.8020304568528</v>
      </c>
      <c r="E9" s="3">
        <f aca="true" t="shared" si="1" ref="E9:E23">C9-D9</f>
        <v>171.19796954314722</v>
      </c>
      <c r="F9" s="2">
        <v>131</v>
      </c>
    </row>
    <row r="10" spans="1:6" ht="18" customHeight="1">
      <c r="A10" s="3">
        <v>3</v>
      </c>
      <c r="B10" s="8" t="s">
        <v>13</v>
      </c>
      <c r="C10" s="3">
        <v>72</v>
      </c>
      <c r="D10" s="3">
        <f t="shared" si="0"/>
        <v>56.28426395939086</v>
      </c>
      <c r="E10" s="3">
        <f t="shared" si="1"/>
        <v>15.715736040609137</v>
      </c>
      <c r="F10" s="2">
        <v>154</v>
      </c>
    </row>
    <row r="11" spans="1:6" ht="18" customHeight="1">
      <c r="A11" s="3">
        <v>4</v>
      </c>
      <c r="B11" s="8" t="s">
        <v>14</v>
      </c>
      <c r="C11" s="3">
        <v>230</v>
      </c>
      <c r="D11" s="3">
        <v>128</v>
      </c>
      <c r="E11" s="3">
        <f t="shared" si="1"/>
        <v>102</v>
      </c>
      <c r="F11" s="2">
        <v>0</v>
      </c>
    </row>
    <row r="12" spans="1:6" ht="18" customHeight="1">
      <c r="A12" s="3">
        <v>5</v>
      </c>
      <c r="B12" s="9" t="s">
        <v>15</v>
      </c>
      <c r="C12" s="3">
        <v>94</v>
      </c>
      <c r="D12" s="3">
        <f t="shared" si="0"/>
        <v>-31.492385786802032</v>
      </c>
      <c r="E12" s="3">
        <f t="shared" si="1"/>
        <v>125.49238578680203</v>
      </c>
      <c r="F12" s="2">
        <v>-66</v>
      </c>
    </row>
    <row r="13" spans="1:6" ht="18" customHeight="1">
      <c r="A13" s="3">
        <v>6</v>
      </c>
      <c r="B13" t="s">
        <v>16</v>
      </c>
      <c r="C13" s="3">
        <v>40</v>
      </c>
      <c r="D13" s="3">
        <f t="shared" si="0"/>
        <v>-8.730964467005077</v>
      </c>
      <c r="E13" s="3">
        <f t="shared" si="1"/>
        <v>48.73096446700508</v>
      </c>
      <c r="F13" s="2">
        <v>-43</v>
      </c>
    </row>
    <row r="14" spans="1:6" ht="18" customHeight="1">
      <c r="A14" s="3">
        <v>7</v>
      </c>
      <c r="B14" t="s">
        <v>17</v>
      </c>
      <c r="C14" s="3">
        <v>40</v>
      </c>
      <c r="D14" s="3">
        <f t="shared" si="0"/>
        <v>-12.588832487309645</v>
      </c>
      <c r="E14" s="3">
        <f t="shared" si="1"/>
        <v>52.588832487309645</v>
      </c>
      <c r="F14" s="2">
        <v>-62</v>
      </c>
    </row>
    <row r="15" spans="1:6" ht="18" customHeight="1">
      <c r="A15" s="3">
        <v>8</v>
      </c>
      <c r="B15" t="s">
        <v>18</v>
      </c>
      <c r="C15" s="3">
        <v>15</v>
      </c>
      <c r="D15" s="3">
        <f t="shared" si="0"/>
        <v>-7.081218274111675</v>
      </c>
      <c r="E15" s="3">
        <f t="shared" si="1"/>
        <v>22.081218274111677</v>
      </c>
      <c r="F15" s="2">
        <v>-93</v>
      </c>
    </row>
    <row r="16" spans="1:6" ht="18" customHeight="1">
      <c r="A16" s="3">
        <v>9</v>
      </c>
      <c r="B16" t="s">
        <v>19</v>
      </c>
      <c r="C16" s="3">
        <v>643</v>
      </c>
      <c r="D16" s="3">
        <f t="shared" si="0"/>
        <v>0</v>
      </c>
      <c r="E16" s="3">
        <f t="shared" si="1"/>
        <v>643</v>
      </c>
      <c r="F16" s="2">
        <v>0</v>
      </c>
    </row>
    <row r="17" spans="1:6" ht="18" customHeight="1">
      <c r="A17" s="3">
        <v>10</v>
      </c>
      <c r="B17" t="s">
        <v>20</v>
      </c>
      <c r="C17" s="3">
        <v>300</v>
      </c>
      <c r="D17" s="3">
        <f t="shared" si="0"/>
        <v>0</v>
      </c>
      <c r="E17" s="3">
        <f t="shared" si="1"/>
        <v>300</v>
      </c>
      <c r="F17" s="2">
        <v>0</v>
      </c>
    </row>
    <row r="18" spans="1:6" ht="18" customHeight="1">
      <c r="A18" s="3">
        <v>11</v>
      </c>
      <c r="C18" s="3">
        <v>0</v>
      </c>
      <c r="D18" s="3">
        <f t="shared" si="0"/>
        <v>0</v>
      </c>
      <c r="E18" s="3">
        <f t="shared" si="1"/>
        <v>0</v>
      </c>
      <c r="F18" s="2">
        <v>0</v>
      </c>
    </row>
    <row r="19" spans="1:6" ht="18" customHeight="1">
      <c r="A19" s="3">
        <v>12</v>
      </c>
      <c r="B19" s="8" t="s">
        <v>21</v>
      </c>
      <c r="C19" s="3">
        <v>400</v>
      </c>
      <c r="D19" s="3">
        <f t="shared" si="0"/>
        <v>-91.37055837563452</v>
      </c>
      <c r="E19" s="3">
        <f t="shared" si="1"/>
        <v>491.3705583756345</v>
      </c>
      <c r="F19" s="2">
        <v>-45</v>
      </c>
    </row>
    <row r="20" spans="1:6" ht="18" customHeight="1">
      <c r="A20" s="3">
        <v>13</v>
      </c>
      <c r="B20" s="8" t="s">
        <v>22</v>
      </c>
      <c r="C20" s="3">
        <v>1038</v>
      </c>
      <c r="D20" s="3">
        <f t="shared" si="0"/>
        <v>-237.10659898477158</v>
      </c>
      <c r="E20" s="3">
        <f t="shared" si="1"/>
        <v>1275.1065989847716</v>
      </c>
      <c r="F20" s="2">
        <v>-45</v>
      </c>
    </row>
    <row r="21" spans="1:6" ht="18" customHeight="1">
      <c r="A21" s="3">
        <v>14</v>
      </c>
      <c r="C21" s="3">
        <v>0</v>
      </c>
      <c r="D21" s="3">
        <f t="shared" si="0"/>
        <v>0</v>
      </c>
      <c r="E21" s="3">
        <f t="shared" si="1"/>
        <v>0</v>
      </c>
      <c r="F21" s="2">
        <v>0</v>
      </c>
    </row>
    <row r="22" spans="1:6" ht="18" customHeight="1">
      <c r="A22" s="3">
        <v>15</v>
      </c>
      <c r="C22" s="3">
        <v>0</v>
      </c>
      <c r="D22" s="3">
        <f t="shared" si="0"/>
        <v>0</v>
      </c>
      <c r="E22" s="3">
        <f t="shared" si="1"/>
        <v>0</v>
      </c>
      <c r="F22" s="2">
        <v>0</v>
      </c>
    </row>
    <row r="23" spans="1:6" ht="18" customHeight="1">
      <c r="A23" s="3">
        <v>16</v>
      </c>
      <c r="C23" s="3">
        <v>0</v>
      </c>
      <c r="D23" s="3">
        <f t="shared" si="0"/>
        <v>0</v>
      </c>
      <c r="E23" s="3">
        <f t="shared" si="1"/>
        <v>0</v>
      </c>
      <c r="F23" s="2">
        <v>0</v>
      </c>
    </row>
    <row r="24" spans="1:6" ht="18" customHeight="1">
      <c r="A24" s="3">
        <v>17</v>
      </c>
      <c r="C24" s="3">
        <v>0</v>
      </c>
      <c r="D24" s="3">
        <f t="shared" si="0"/>
        <v>0</v>
      </c>
      <c r="E24" s="3">
        <f>C24-D24</f>
        <v>0</v>
      </c>
      <c r="F24" s="2">
        <v>0</v>
      </c>
    </row>
    <row r="25" spans="1:6" ht="18" customHeight="1">
      <c r="A25" s="3">
        <v>18</v>
      </c>
      <c r="C25" s="3">
        <v>0</v>
      </c>
      <c r="D25" s="3">
        <f t="shared" si="0"/>
        <v>0</v>
      </c>
      <c r="E25" s="3">
        <f aca="true" t="shared" si="2" ref="E25:E32">C25-D25</f>
        <v>0</v>
      </c>
      <c r="F25" s="2">
        <v>0</v>
      </c>
    </row>
    <row r="26" spans="1:6" ht="18" customHeight="1">
      <c r="A26" s="3">
        <v>19</v>
      </c>
      <c r="C26" s="3">
        <v>0</v>
      </c>
      <c r="D26" s="3">
        <f t="shared" si="0"/>
        <v>0</v>
      </c>
      <c r="E26" s="3">
        <f t="shared" si="2"/>
        <v>0</v>
      </c>
      <c r="F26" s="2">
        <v>0</v>
      </c>
    </row>
    <row r="27" spans="1:6" ht="18" customHeight="1">
      <c r="A27" s="3">
        <v>20</v>
      </c>
      <c r="C27" s="3">
        <v>0</v>
      </c>
      <c r="D27" s="3">
        <f t="shared" si="0"/>
        <v>0</v>
      </c>
      <c r="E27" s="3">
        <f t="shared" si="2"/>
        <v>0</v>
      </c>
      <c r="F27" s="2">
        <v>0</v>
      </c>
    </row>
    <row r="28" spans="1:6" ht="18" customHeight="1">
      <c r="A28" s="3">
        <v>21</v>
      </c>
      <c r="C28" s="3">
        <v>0</v>
      </c>
      <c r="D28" s="3">
        <f t="shared" si="0"/>
        <v>0</v>
      </c>
      <c r="E28" s="3">
        <f t="shared" si="2"/>
        <v>0</v>
      </c>
      <c r="F28" s="2">
        <v>0</v>
      </c>
    </row>
    <row r="29" spans="1:6" ht="18" customHeight="1">
      <c r="A29" s="3">
        <v>22</v>
      </c>
      <c r="C29" s="3">
        <v>0</v>
      </c>
      <c r="D29" s="3">
        <f t="shared" si="0"/>
        <v>0</v>
      </c>
      <c r="E29" s="3">
        <f t="shared" si="2"/>
        <v>0</v>
      </c>
      <c r="F29" s="2">
        <v>0</v>
      </c>
    </row>
    <row r="30" spans="1:6" ht="18" customHeight="1">
      <c r="A30" s="3">
        <v>23</v>
      </c>
      <c r="C30" s="3">
        <v>0</v>
      </c>
      <c r="D30" s="3">
        <f t="shared" si="0"/>
        <v>0</v>
      </c>
      <c r="E30" s="3">
        <f t="shared" si="2"/>
        <v>0</v>
      </c>
      <c r="F30" s="2">
        <v>0</v>
      </c>
    </row>
    <row r="31" spans="1:6" ht="18" customHeight="1">
      <c r="A31" s="3">
        <v>24</v>
      </c>
      <c r="C31" s="3">
        <v>0</v>
      </c>
      <c r="D31" s="3">
        <f t="shared" si="0"/>
        <v>0</v>
      </c>
      <c r="E31" s="3">
        <f t="shared" si="2"/>
        <v>0</v>
      </c>
      <c r="F31" s="2">
        <v>0</v>
      </c>
    </row>
    <row r="32" spans="1:6" ht="18" customHeight="1">
      <c r="A32" s="3">
        <v>25</v>
      </c>
      <c r="C32" s="3">
        <v>0</v>
      </c>
      <c r="D32" s="3">
        <f t="shared" si="0"/>
        <v>0</v>
      </c>
      <c r="E32" s="3">
        <f t="shared" si="2"/>
        <v>0</v>
      </c>
      <c r="F32" s="2">
        <v>0</v>
      </c>
    </row>
    <row r="33" ht="18" customHeight="1"/>
    <row r="34" spans="2:6" ht="19.5" customHeight="1">
      <c r="B34" s="5" t="s">
        <v>23</v>
      </c>
      <c r="C34" s="3">
        <f>SUM(C8:C32)</f>
        <v>53703</v>
      </c>
      <c r="D34" s="3">
        <f>SUM(D8:D32)</f>
        <v>16335.690558375636</v>
      </c>
      <c r="E34" s="3">
        <f>SUM(E8:E32)</f>
        <v>37367.30944162436</v>
      </c>
      <c r="F34" s="2">
        <f>D34*$E$3/C34</f>
        <v>59.924604584473876</v>
      </c>
    </row>
    <row r="35" ht="19.5" customHeight="1">
      <c r="B35" s="5"/>
    </row>
    <row r="36" spans="2:5" ht="19.5" customHeight="1">
      <c r="B36" s="5" t="s">
        <v>24</v>
      </c>
      <c r="C36" s="1">
        <v>53557</v>
      </c>
      <c r="D36" s="3">
        <v>16089</v>
      </c>
      <c r="E36" s="3">
        <v>37468</v>
      </c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&amp;C&amp;"Arial,Bold"AXLE LOAD CALCULATION</oddHeader>
    <oddFooter>&amp;L&amp;F&amp;C&amp;A&amp;R&amp;D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B18" sqref="B18"/>
    </sheetView>
  </sheetViews>
  <sheetFormatPr defaultColWidth="9.140625" defaultRowHeight="12.75"/>
  <cols>
    <col min="1" max="1" width="5.57421875" style="3" customWidth="1"/>
    <col min="2" max="2" width="40.7109375" style="0" customWidth="1"/>
    <col min="3" max="5" width="10.7109375" style="3" customWidth="1"/>
    <col min="6" max="6" width="10.7109375" style="2" customWidth="1"/>
  </cols>
  <sheetData>
    <row r="1" spans="4:6" ht="17.25" customHeight="1">
      <c r="D1" s="6" t="s">
        <v>0</v>
      </c>
      <c r="E1" t="s">
        <v>1</v>
      </c>
      <c r="F1"/>
    </row>
    <row r="2" ht="17.25" customHeight="1">
      <c r="D2" s="7"/>
    </row>
    <row r="3" spans="4:5" ht="17.25" customHeight="1">
      <c r="D3" s="4" t="s">
        <v>2</v>
      </c>
      <c r="E3" s="2">
        <v>197</v>
      </c>
    </row>
    <row r="4" ht="17.25" customHeight="1"/>
    <row r="5" spans="1:6" ht="17.25" customHeight="1">
      <c r="A5" s="3" t="s">
        <v>3</v>
      </c>
      <c r="B5" s="1" t="s">
        <v>4</v>
      </c>
      <c r="C5" s="3" t="s">
        <v>5</v>
      </c>
      <c r="D5" s="3" t="s">
        <v>6</v>
      </c>
      <c r="E5" s="3" t="s">
        <v>7</v>
      </c>
      <c r="F5" s="2" t="s">
        <v>8</v>
      </c>
    </row>
    <row r="6" spans="3:6" ht="17.25" customHeight="1">
      <c r="C6" s="3" t="s">
        <v>9</v>
      </c>
      <c r="D6" s="3" t="s">
        <v>9</v>
      </c>
      <c r="E6" s="3" t="s">
        <v>9</v>
      </c>
      <c r="F6" s="2" t="s">
        <v>10</v>
      </c>
    </row>
    <row r="7" ht="17.25" customHeight="1"/>
    <row r="8" spans="1:6" ht="17.25" customHeight="1">
      <c r="A8" s="3">
        <v>1</v>
      </c>
      <c r="B8" s="8" t="s">
        <v>25</v>
      </c>
      <c r="C8" s="3">
        <v>53703</v>
      </c>
      <c r="D8" s="3">
        <f aca="true" t="shared" si="0" ref="D8:D23">C8*F8/$E$3</f>
        <v>16334.43532994924</v>
      </c>
      <c r="E8" s="3">
        <f>C8-D8</f>
        <v>37368.564670050764</v>
      </c>
      <c r="F8" s="2">
        <v>59.92</v>
      </c>
    </row>
    <row r="9" spans="1:6" ht="17.25" customHeight="1">
      <c r="A9" s="3">
        <v>2</v>
      </c>
      <c r="C9" s="3">
        <v>0</v>
      </c>
      <c r="D9" s="3">
        <f t="shared" si="0"/>
        <v>0</v>
      </c>
      <c r="E9" s="3">
        <f aca="true" t="shared" si="1" ref="E9:E24">C9-D9</f>
        <v>0</v>
      </c>
      <c r="F9" s="2">
        <v>0</v>
      </c>
    </row>
    <row r="10" spans="1:6" ht="17.25" customHeight="1">
      <c r="A10" s="3">
        <v>3</v>
      </c>
      <c r="B10" s="10" t="s">
        <v>26</v>
      </c>
      <c r="C10" s="3">
        <v>0</v>
      </c>
      <c r="D10" s="3">
        <f t="shared" si="0"/>
        <v>0</v>
      </c>
      <c r="E10" s="3">
        <f t="shared" si="1"/>
        <v>0</v>
      </c>
      <c r="F10" s="2">
        <v>0</v>
      </c>
    </row>
    <row r="11" spans="1:6" ht="17.25" customHeight="1">
      <c r="A11" s="3">
        <v>4</v>
      </c>
      <c r="B11" s="9" t="s">
        <v>27</v>
      </c>
      <c r="C11" s="3">
        <v>-55</v>
      </c>
      <c r="D11" s="3">
        <f t="shared" si="0"/>
        <v>-71.19289340101523</v>
      </c>
      <c r="E11" s="3">
        <f t="shared" si="1"/>
        <v>16.192893401015226</v>
      </c>
      <c r="F11" s="2">
        <v>255</v>
      </c>
    </row>
    <row r="12" spans="1:6" ht="17.25" customHeight="1">
      <c r="A12" s="3">
        <v>5</v>
      </c>
      <c r="B12" s="9" t="s">
        <v>28</v>
      </c>
      <c r="C12" s="3">
        <v>-150</v>
      </c>
      <c r="D12" s="3">
        <f t="shared" si="0"/>
        <v>-200.253807106599</v>
      </c>
      <c r="E12" s="3">
        <f t="shared" si="1"/>
        <v>50.253807106599</v>
      </c>
      <c r="F12" s="2">
        <v>263</v>
      </c>
    </row>
    <row r="13" spans="1:6" ht="17.25" customHeight="1">
      <c r="A13" s="3">
        <v>6</v>
      </c>
      <c r="B13" t="s">
        <v>29</v>
      </c>
      <c r="C13" s="3">
        <v>150</v>
      </c>
      <c r="D13" s="3">
        <f t="shared" si="0"/>
        <v>192.63959390862945</v>
      </c>
      <c r="E13" s="3">
        <f t="shared" si="1"/>
        <v>-42.63959390862945</v>
      </c>
      <c r="F13" s="2">
        <v>253</v>
      </c>
    </row>
    <row r="14" spans="1:6" ht="17.25" customHeight="1">
      <c r="A14" s="3">
        <v>7</v>
      </c>
      <c r="C14" s="3">
        <v>0</v>
      </c>
      <c r="D14" s="3">
        <f t="shared" si="0"/>
        <v>0</v>
      </c>
      <c r="E14" s="3">
        <f t="shared" si="1"/>
        <v>0</v>
      </c>
      <c r="F14" s="2">
        <v>0</v>
      </c>
    </row>
    <row r="15" spans="1:6" ht="17.25" customHeight="1">
      <c r="A15" s="3">
        <v>8</v>
      </c>
      <c r="B15" s="11" t="s">
        <v>30</v>
      </c>
      <c r="C15" s="3">
        <v>0</v>
      </c>
      <c r="D15" s="3">
        <f t="shared" si="0"/>
        <v>0</v>
      </c>
      <c r="E15" s="3">
        <f t="shared" si="1"/>
        <v>0</v>
      </c>
      <c r="F15" s="2">
        <v>0</v>
      </c>
    </row>
    <row r="16" spans="1:6" ht="17.25" customHeight="1">
      <c r="A16" s="3">
        <v>9</v>
      </c>
      <c r="B16" t="s">
        <v>31</v>
      </c>
      <c r="C16" s="3">
        <v>-611</v>
      </c>
      <c r="D16" s="3">
        <f t="shared" si="0"/>
        <v>-406.2994923857868</v>
      </c>
      <c r="E16" s="3">
        <f t="shared" si="1"/>
        <v>-204.70050761421322</v>
      </c>
      <c r="F16" s="2">
        <v>131</v>
      </c>
    </row>
    <row r="17" spans="1:6" ht="17.25" customHeight="1">
      <c r="A17" s="3">
        <v>10</v>
      </c>
      <c r="B17" t="s">
        <v>32</v>
      </c>
      <c r="C17" s="3">
        <v>611</v>
      </c>
      <c r="D17" s="3">
        <f t="shared" si="0"/>
        <v>276.03553299492387</v>
      </c>
      <c r="E17" s="3">
        <f t="shared" si="1"/>
        <v>334.96446700507613</v>
      </c>
      <c r="F17" s="2">
        <v>89</v>
      </c>
    </row>
    <row r="18" spans="1:6" ht="17.25" customHeight="1">
      <c r="A18" s="3">
        <v>11</v>
      </c>
      <c r="C18" s="3">
        <v>0</v>
      </c>
      <c r="D18" s="3">
        <f t="shared" si="0"/>
        <v>0</v>
      </c>
      <c r="E18" s="3">
        <f t="shared" si="1"/>
        <v>0</v>
      </c>
      <c r="F18" s="2">
        <v>0</v>
      </c>
    </row>
    <row r="19" spans="1:6" ht="17.25" customHeight="1">
      <c r="A19" s="3">
        <v>12</v>
      </c>
      <c r="B19" s="11" t="s">
        <v>33</v>
      </c>
      <c r="C19" s="3">
        <v>0</v>
      </c>
      <c r="D19" s="3">
        <f t="shared" si="0"/>
        <v>0</v>
      </c>
      <c r="E19" s="3">
        <f t="shared" si="1"/>
        <v>0</v>
      </c>
      <c r="F19" s="2">
        <v>0</v>
      </c>
    </row>
    <row r="20" spans="1:6" ht="17.25" customHeight="1">
      <c r="A20" s="3">
        <v>13</v>
      </c>
      <c r="B20" s="9" t="s">
        <v>34</v>
      </c>
      <c r="C20" s="3">
        <v>400</v>
      </c>
      <c r="D20" s="3">
        <f t="shared" si="0"/>
        <v>-91.37055837563452</v>
      </c>
      <c r="E20" s="3">
        <f t="shared" si="1"/>
        <v>491.3705583756345</v>
      </c>
      <c r="F20" s="2">
        <v>-45</v>
      </c>
    </row>
    <row r="21" spans="1:6" ht="17.25" customHeight="1">
      <c r="A21" s="3">
        <v>14</v>
      </c>
      <c r="B21" t="s">
        <v>35</v>
      </c>
      <c r="C21" s="3">
        <v>1038</v>
      </c>
      <c r="D21" s="3">
        <f t="shared" si="0"/>
        <v>-237.10659898477158</v>
      </c>
      <c r="E21" s="3">
        <f t="shared" si="1"/>
        <v>1275.1065989847716</v>
      </c>
      <c r="F21" s="2">
        <v>-45</v>
      </c>
    </row>
    <row r="22" spans="1:6" ht="17.25" customHeight="1">
      <c r="A22" s="3">
        <v>15</v>
      </c>
      <c r="B22" t="s">
        <v>36</v>
      </c>
      <c r="C22" s="3">
        <v>400</v>
      </c>
      <c r="D22" s="3">
        <f t="shared" si="0"/>
        <v>-182.74111675126903</v>
      </c>
      <c r="E22" s="3">
        <f t="shared" si="1"/>
        <v>582.741116751269</v>
      </c>
      <c r="F22" s="2">
        <v>-90</v>
      </c>
    </row>
    <row r="23" spans="1:6" ht="17.25" customHeight="1">
      <c r="A23" s="3">
        <v>16</v>
      </c>
      <c r="B23" s="8" t="s">
        <v>37</v>
      </c>
      <c r="C23" s="3">
        <v>1038</v>
      </c>
      <c r="D23" s="3">
        <f t="shared" si="0"/>
        <v>-474.21319796954316</v>
      </c>
      <c r="E23" s="3">
        <f t="shared" si="1"/>
        <v>1512.2131979695432</v>
      </c>
      <c r="F23" s="2">
        <v>-90</v>
      </c>
    </row>
    <row r="24" spans="1:6" ht="17.25" customHeight="1">
      <c r="A24" s="3">
        <v>17</v>
      </c>
      <c r="C24" s="3">
        <v>0</v>
      </c>
      <c r="D24" s="3">
        <f aca="true" t="shared" si="2" ref="D24:D32">C24*F24/$E$3</f>
        <v>0</v>
      </c>
      <c r="E24" s="3">
        <f t="shared" si="1"/>
        <v>0</v>
      </c>
      <c r="F24" s="2">
        <v>0</v>
      </c>
    </row>
    <row r="25" spans="1:6" ht="17.25" customHeight="1">
      <c r="A25" s="3">
        <v>18</v>
      </c>
      <c r="C25" s="3">
        <v>0</v>
      </c>
      <c r="D25" s="3">
        <f t="shared" si="2"/>
        <v>0</v>
      </c>
      <c r="E25" s="3">
        <f aca="true" t="shared" si="3" ref="E25:E32">C25-D25</f>
        <v>0</v>
      </c>
      <c r="F25" s="2">
        <v>0</v>
      </c>
    </row>
    <row r="26" spans="1:6" ht="17.25" customHeight="1">
      <c r="A26" s="3">
        <v>19</v>
      </c>
      <c r="C26" s="3">
        <v>0</v>
      </c>
      <c r="D26" s="3">
        <f t="shared" si="2"/>
        <v>0</v>
      </c>
      <c r="E26" s="3">
        <f t="shared" si="3"/>
        <v>0</v>
      </c>
      <c r="F26" s="2">
        <v>0</v>
      </c>
    </row>
    <row r="27" spans="1:6" ht="17.25" customHeight="1">
      <c r="A27" s="3">
        <v>20</v>
      </c>
      <c r="C27" s="3">
        <v>0</v>
      </c>
      <c r="D27" s="3">
        <f t="shared" si="2"/>
        <v>0</v>
      </c>
      <c r="E27" s="3">
        <f t="shared" si="3"/>
        <v>0</v>
      </c>
      <c r="F27" s="2">
        <v>0</v>
      </c>
    </row>
    <row r="28" spans="1:6" ht="17.25" customHeight="1">
      <c r="A28" s="3">
        <v>21</v>
      </c>
      <c r="C28" s="3">
        <v>0</v>
      </c>
      <c r="D28" s="3">
        <f t="shared" si="2"/>
        <v>0</v>
      </c>
      <c r="E28" s="3">
        <f t="shared" si="3"/>
        <v>0</v>
      </c>
      <c r="F28" s="2">
        <v>0</v>
      </c>
    </row>
    <row r="29" spans="1:6" ht="17.25" customHeight="1">
      <c r="A29" s="3">
        <v>22</v>
      </c>
      <c r="C29" s="3">
        <v>0</v>
      </c>
      <c r="D29" s="3">
        <f t="shared" si="2"/>
        <v>0</v>
      </c>
      <c r="E29" s="3">
        <f t="shared" si="3"/>
        <v>0</v>
      </c>
      <c r="F29" s="2">
        <v>0</v>
      </c>
    </row>
    <row r="30" spans="1:6" ht="17.25" customHeight="1">
      <c r="A30" s="3">
        <v>23</v>
      </c>
      <c r="C30" s="3">
        <v>0</v>
      </c>
      <c r="D30" s="3">
        <f t="shared" si="2"/>
        <v>0</v>
      </c>
      <c r="E30" s="3">
        <f t="shared" si="3"/>
        <v>0</v>
      </c>
      <c r="F30" s="2">
        <v>0</v>
      </c>
    </row>
    <row r="31" spans="1:6" ht="17.25" customHeight="1">
      <c r="A31" s="3">
        <v>24</v>
      </c>
      <c r="C31" s="3">
        <v>0</v>
      </c>
      <c r="D31" s="3">
        <f t="shared" si="2"/>
        <v>0</v>
      </c>
      <c r="E31" s="3">
        <f t="shared" si="3"/>
        <v>0</v>
      </c>
      <c r="F31" s="2">
        <v>0</v>
      </c>
    </row>
    <row r="32" spans="1:6" ht="17.25" customHeight="1">
      <c r="A32" s="3">
        <v>25</v>
      </c>
      <c r="C32" s="3">
        <v>0</v>
      </c>
      <c r="D32" s="3">
        <f t="shared" si="2"/>
        <v>0</v>
      </c>
      <c r="E32" s="3">
        <f t="shared" si="3"/>
        <v>0</v>
      </c>
      <c r="F32" s="2">
        <v>0</v>
      </c>
    </row>
    <row r="33" ht="17.25" customHeight="1"/>
    <row r="34" spans="2:6" ht="17.25" customHeight="1">
      <c r="B34" s="5" t="s">
        <v>23</v>
      </c>
      <c r="C34" s="3">
        <f>SUM(C8:C32)</f>
        <v>56524</v>
      </c>
      <c r="D34" s="3">
        <f>SUM(D8:D32)</f>
        <v>15139.932791878173</v>
      </c>
      <c r="E34" s="3">
        <f>SUM(E8:E32)</f>
        <v>41384.06720812182</v>
      </c>
      <c r="F34" s="2">
        <f>D34*$E$3/C34</f>
        <v>52.76637817564221</v>
      </c>
    </row>
    <row r="35" ht="17.25" customHeight="1">
      <c r="B35" s="5"/>
    </row>
    <row r="36" spans="2:5" ht="17.25" customHeight="1">
      <c r="B36" s="5" t="s">
        <v>24</v>
      </c>
      <c r="C36" s="1">
        <v>53557</v>
      </c>
      <c r="D36" s="3">
        <v>16089</v>
      </c>
      <c r="E36" s="3">
        <v>37468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&amp;CAXLE LOAD CALCULATION</oddHeader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1">
      <selection activeCell="F25" sqref="F25"/>
    </sheetView>
  </sheetViews>
  <sheetFormatPr defaultColWidth="9.140625" defaultRowHeight="12.75"/>
  <cols>
    <col min="1" max="1" width="5.57421875" style="3" customWidth="1"/>
    <col min="2" max="2" width="40.7109375" style="0" customWidth="1"/>
    <col min="3" max="5" width="10.7109375" style="3" customWidth="1"/>
    <col min="6" max="6" width="10.7109375" style="2" customWidth="1"/>
  </cols>
  <sheetData>
    <row r="1" spans="4:6" ht="17.25" customHeight="1">
      <c r="D1" s="6" t="s">
        <v>0</v>
      </c>
      <c r="E1" t="s">
        <v>1</v>
      </c>
      <c r="F1"/>
    </row>
    <row r="2" ht="17.25" customHeight="1">
      <c r="D2" s="7"/>
    </row>
    <row r="3" spans="4:5" ht="17.25" customHeight="1">
      <c r="D3" s="4" t="s">
        <v>2</v>
      </c>
      <c r="E3" s="2">
        <v>197</v>
      </c>
    </row>
    <row r="4" ht="17.25" customHeight="1"/>
    <row r="5" spans="1:6" ht="17.25" customHeight="1">
      <c r="A5" s="3" t="s">
        <v>3</v>
      </c>
      <c r="B5" s="1" t="s">
        <v>4</v>
      </c>
      <c r="C5" s="3" t="s">
        <v>5</v>
      </c>
      <c r="D5" s="3" t="s">
        <v>6</v>
      </c>
      <c r="E5" s="3" t="s">
        <v>7</v>
      </c>
      <c r="F5" s="2" t="s">
        <v>8</v>
      </c>
    </row>
    <row r="6" spans="3:6" ht="17.25" customHeight="1">
      <c r="C6" s="3" t="s">
        <v>9</v>
      </c>
      <c r="D6" s="3" t="s">
        <v>9</v>
      </c>
      <c r="E6" s="3" t="s">
        <v>9</v>
      </c>
      <c r="F6" s="2" t="s">
        <v>10</v>
      </c>
    </row>
    <row r="7" ht="17.25" customHeight="1"/>
    <row r="8" spans="1:6" ht="17.25" customHeight="1">
      <c r="A8" s="3">
        <v>1</v>
      </c>
      <c r="B8" t="s">
        <v>11</v>
      </c>
      <c r="C8" s="3">
        <v>50320</v>
      </c>
      <c r="D8" s="3">
        <f aca="true" t="shared" si="0" ref="D8:D24">C8*F8/$E$3</f>
        <v>16199.974822335025</v>
      </c>
      <c r="E8" s="3">
        <f>C8-D8</f>
        <v>34120.025177664975</v>
      </c>
      <c r="F8" s="2">
        <v>63.422</v>
      </c>
    </row>
    <row r="9" spans="1:6" ht="17.25" customHeight="1">
      <c r="A9" s="3">
        <v>2</v>
      </c>
      <c r="B9" t="s">
        <v>12</v>
      </c>
      <c r="C9" s="3">
        <v>511</v>
      </c>
      <c r="D9" s="3">
        <f t="shared" si="0"/>
        <v>339.8020304568528</v>
      </c>
      <c r="E9" s="3">
        <f aca="true" t="shared" si="1" ref="E9:E24">C9-D9</f>
        <v>171.19796954314722</v>
      </c>
      <c r="F9" s="2">
        <v>131</v>
      </c>
    </row>
    <row r="10" spans="1:6" ht="17.25" customHeight="1">
      <c r="A10" s="3">
        <v>3</v>
      </c>
      <c r="B10" s="8" t="s">
        <v>13</v>
      </c>
      <c r="C10" s="3">
        <v>72</v>
      </c>
      <c r="D10" s="3">
        <f t="shared" si="0"/>
        <v>56.28426395939086</v>
      </c>
      <c r="E10" s="3">
        <f t="shared" si="1"/>
        <v>15.715736040609137</v>
      </c>
      <c r="F10" s="2">
        <v>154</v>
      </c>
    </row>
    <row r="11" spans="1:6" ht="17.25" customHeight="1">
      <c r="A11" s="3">
        <v>4</v>
      </c>
      <c r="B11" s="8" t="s">
        <v>14</v>
      </c>
      <c r="C11" s="3">
        <v>230</v>
      </c>
      <c r="D11" s="3">
        <f t="shared" si="0"/>
        <v>149.44162436548223</v>
      </c>
      <c r="E11" s="3">
        <f t="shared" si="1"/>
        <v>80.55837563451777</v>
      </c>
      <c r="F11" s="2">
        <v>128</v>
      </c>
    </row>
    <row r="12" spans="1:6" ht="17.25" customHeight="1">
      <c r="A12" s="3">
        <v>5</v>
      </c>
      <c r="B12" s="9" t="s">
        <v>15</v>
      </c>
      <c r="C12" s="3">
        <v>94</v>
      </c>
      <c r="D12" s="3">
        <f t="shared" si="0"/>
        <v>-31.01522842639594</v>
      </c>
      <c r="E12" s="3">
        <f t="shared" si="1"/>
        <v>125.01522842639594</v>
      </c>
      <c r="F12" s="2">
        <v>-65</v>
      </c>
    </row>
    <row r="13" spans="1:6" ht="17.25" customHeight="1">
      <c r="A13" s="3">
        <v>6</v>
      </c>
      <c r="B13" t="s">
        <v>16</v>
      </c>
      <c r="C13" s="3">
        <v>40</v>
      </c>
      <c r="D13" s="3">
        <f t="shared" si="0"/>
        <v>-8.730964467005077</v>
      </c>
      <c r="E13" s="3">
        <f t="shared" si="1"/>
        <v>48.73096446700508</v>
      </c>
      <c r="F13" s="2">
        <v>-43</v>
      </c>
    </row>
    <row r="14" spans="1:6" ht="17.25" customHeight="1">
      <c r="A14" s="3">
        <v>7</v>
      </c>
      <c r="B14" t="s">
        <v>18</v>
      </c>
      <c r="C14" s="3">
        <v>15</v>
      </c>
      <c r="D14" s="3">
        <f t="shared" si="0"/>
        <v>-7.081218274111675</v>
      </c>
      <c r="E14" s="3">
        <f t="shared" si="1"/>
        <v>22.081218274111677</v>
      </c>
      <c r="F14" s="2">
        <v>-93</v>
      </c>
    </row>
    <row r="15" spans="1:6" ht="17.25" customHeight="1">
      <c r="A15" s="3">
        <v>8</v>
      </c>
      <c r="B15" t="s">
        <v>19</v>
      </c>
      <c r="C15" s="3">
        <v>643</v>
      </c>
      <c r="D15" s="3">
        <f t="shared" si="0"/>
        <v>0</v>
      </c>
      <c r="E15" s="3">
        <f t="shared" si="1"/>
        <v>643</v>
      </c>
      <c r="F15" s="2">
        <v>0</v>
      </c>
    </row>
    <row r="16" spans="1:6" ht="17.25" customHeight="1">
      <c r="A16" s="3">
        <v>9</v>
      </c>
      <c r="B16" s="8" t="s">
        <v>21</v>
      </c>
      <c r="C16" s="3">
        <v>375</v>
      </c>
      <c r="D16" s="3">
        <f t="shared" si="0"/>
        <v>-57.10659898477157</v>
      </c>
      <c r="E16" s="3">
        <f t="shared" si="1"/>
        <v>432.10659898477155</v>
      </c>
      <c r="F16" s="2">
        <v>-30</v>
      </c>
    </row>
    <row r="17" spans="1:2" ht="17.25" customHeight="1">
      <c r="A17" s="3">
        <v>10</v>
      </c>
      <c r="B17" s="8"/>
    </row>
    <row r="18" spans="1:6" ht="17.25" customHeight="1">
      <c r="A18" s="3">
        <v>11</v>
      </c>
      <c r="B18" s="5" t="s">
        <v>23</v>
      </c>
      <c r="C18" s="3">
        <f>SUM(C8:C17)</f>
        <v>52300</v>
      </c>
      <c r="D18" s="3">
        <f>SUM(D8:D17)</f>
        <v>16641.568730964467</v>
      </c>
      <c r="E18" s="3">
        <f>SUM(E8:E17)</f>
        <v>35658.43126903553</v>
      </c>
      <c r="F18" s="2">
        <f>D18*$E$3/C18</f>
        <v>62.68430286806883</v>
      </c>
    </row>
    <row r="19" spans="1:6" ht="17.25" customHeight="1">
      <c r="A19" s="3">
        <v>12</v>
      </c>
      <c r="B19" s="8"/>
      <c r="C19"/>
      <c r="D19"/>
      <c r="E19"/>
      <c r="F19"/>
    </row>
    <row r="20" spans="1:6" ht="17.25" customHeight="1">
      <c r="A20" s="3">
        <v>13</v>
      </c>
      <c r="B20" s="8" t="s">
        <v>38</v>
      </c>
      <c r="C20" s="3">
        <v>52080</v>
      </c>
      <c r="D20" s="3">
        <v>16360</v>
      </c>
      <c r="E20" s="3">
        <v>35720</v>
      </c>
      <c r="F20" s="2">
        <f>D20*$E$3/C20</f>
        <v>61.884024577572966</v>
      </c>
    </row>
    <row r="21" ht="17.25" customHeight="1">
      <c r="A21" s="3">
        <v>14</v>
      </c>
    </row>
    <row r="22" spans="1:6" ht="17.25" customHeight="1">
      <c r="A22" s="3">
        <v>15</v>
      </c>
      <c r="B22" t="s">
        <v>17</v>
      </c>
      <c r="C22" s="3">
        <v>40</v>
      </c>
      <c r="D22" s="3">
        <f t="shared" si="0"/>
        <v>-12.588832487309645</v>
      </c>
      <c r="E22" s="3">
        <f t="shared" si="1"/>
        <v>52.588832487309645</v>
      </c>
      <c r="F22" s="2">
        <v>-62</v>
      </c>
    </row>
    <row r="23" spans="1:6" ht="17.25" customHeight="1">
      <c r="A23" s="3">
        <v>16</v>
      </c>
      <c r="B23" s="9" t="s">
        <v>39</v>
      </c>
      <c r="C23" s="3">
        <v>75</v>
      </c>
      <c r="D23" s="3">
        <f t="shared" si="0"/>
        <v>25.507614213197968</v>
      </c>
      <c r="E23" s="3">
        <f t="shared" si="1"/>
        <v>49.49238578680203</v>
      </c>
      <c r="F23" s="2">
        <v>67</v>
      </c>
    </row>
    <row r="24" spans="1:6" ht="17.25" customHeight="1">
      <c r="A24" s="3">
        <v>17</v>
      </c>
      <c r="B24" t="s">
        <v>40</v>
      </c>
      <c r="C24" s="3">
        <v>50</v>
      </c>
      <c r="D24" s="3">
        <f t="shared" si="0"/>
        <v>-7.614213197969543</v>
      </c>
      <c r="E24" s="3">
        <f t="shared" si="1"/>
        <v>57.61421319796954</v>
      </c>
      <c r="F24" s="2">
        <v>-30</v>
      </c>
    </row>
    <row r="25" spans="1:6" ht="17.25" customHeight="1">
      <c r="A25" s="3">
        <v>18</v>
      </c>
      <c r="B25" t="s">
        <v>20</v>
      </c>
      <c r="C25" s="3">
        <v>300</v>
      </c>
      <c r="D25" s="3">
        <f aca="true" t="shared" si="2" ref="D25:D32">C25*F25/$E$3</f>
        <v>0</v>
      </c>
      <c r="E25" s="3">
        <f aca="true" t="shared" si="3" ref="E25:E32">C25-D25</f>
        <v>300</v>
      </c>
      <c r="F25" s="2">
        <v>0</v>
      </c>
    </row>
    <row r="26" spans="1:6" ht="17.25" customHeight="1">
      <c r="A26" s="3">
        <v>19</v>
      </c>
      <c r="C26" s="3">
        <v>0</v>
      </c>
      <c r="D26" s="3">
        <f t="shared" si="2"/>
        <v>0</v>
      </c>
      <c r="E26" s="3">
        <f t="shared" si="3"/>
        <v>0</v>
      </c>
      <c r="F26" s="2">
        <v>0</v>
      </c>
    </row>
    <row r="27" spans="1:6" ht="17.25" customHeight="1">
      <c r="A27" s="3">
        <v>20</v>
      </c>
      <c r="C27" s="3">
        <v>0</v>
      </c>
      <c r="D27" s="3">
        <f t="shared" si="2"/>
        <v>0</v>
      </c>
      <c r="E27" s="3">
        <f t="shared" si="3"/>
        <v>0</v>
      </c>
      <c r="F27" s="2">
        <v>0</v>
      </c>
    </row>
    <row r="28" spans="1:2" ht="17.25" customHeight="1">
      <c r="A28" s="3">
        <v>21</v>
      </c>
      <c r="B28" s="8"/>
    </row>
    <row r="29" spans="1:6" ht="17.25" customHeight="1">
      <c r="A29" s="3">
        <v>22</v>
      </c>
      <c r="B29" s="12" t="s">
        <v>41</v>
      </c>
      <c r="C29" s="3">
        <f>SUM(C20:C27)</f>
        <v>52545</v>
      </c>
      <c r="D29" s="3">
        <f>SUM(D20:D27)</f>
        <v>16365.30456852792</v>
      </c>
      <c r="E29" s="3">
        <f>SUM(E20:E27)</f>
        <v>36179.695431472086</v>
      </c>
      <c r="F29" s="2">
        <f>D29*$E$3/C29</f>
        <v>61.35626605766486</v>
      </c>
    </row>
    <row r="30" spans="1:2" ht="17.25" customHeight="1">
      <c r="A30" s="3">
        <v>23</v>
      </c>
      <c r="B30" s="8"/>
    </row>
    <row r="31" spans="1:6" ht="17.25" customHeight="1">
      <c r="A31" s="3">
        <v>24</v>
      </c>
      <c r="B31" s="8" t="s">
        <v>22</v>
      </c>
      <c r="C31" s="3">
        <v>1038</v>
      </c>
      <c r="D31" s="3">
        <f t="shared" si="2"/>
        <v>-158.0710659898477</v>
      </c>
      <c r="E31" s="3">
        <f t="shared" si="3"/>
        <v>1196.0710659898477</v>
      </c>
      <c r="F31" s="2">
        <v>-30</v>
      </c>
    </row>
    <row r="32" spans="1:6" ht="17.25" customHeight="1">
      <c r="A32" s="3">
        <v>25</v>
      </c>
      <c r="C32" s="3">
        <v>0</v>
      </c>
      <c r="D32" s="3">
        <f t="shared" si="2"/>
        <v>0</v>
      </c>
      <c r="E32" s="3">
        <f t="shared" si="3"/>
        <v>0</v>
      </c>
      <c r="F32" s="2">
        <v>0</v>
      </c>
    </row>
    <row r="33" ht="17.25" customHeight="1"/>
    <row r="34" spans="2:6" ht="17.25" customHeight="1">
      <c r="B34" s="12" t="s">
        <v>42</v>
      </c>
      <c r="C34" s="3">
        <f>SUM(C28:C32)</f>
        <v>53583</v>
      </c>
      <c r="D34" s="3">
        <f>SUM(D28:D32)</f>
        <v>16207.233502538073</v>
      </c>
      <c r="E34" s="3">
        <f>SUM(E28:E32)</f>
        <v>37375.76649746193</v>
      </c>
      <c r="F34" s="2">
        <f>D34*$E$3/C34</f>
        <v>59.58652930966912</v>
      </c>
    </row>
    <row r="35" ht="17.25" customHeight="1">
      <c r="B35" s="5"/>
    </row>
    <row r="36" spans="2:5" ht="17.25" customHeight="1">
      <c r="B36" s="5" t="s">
        <v>24</v>
      </c>
      <c r="C36" s="1">
        <v>53557</v>
      </c>
      <c r="D36" s="3">
        <v>16089</v>
      </c>
      <c r="E36" s="3">
        <v>37468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&amp;CAXLE LOAD CALCULATION</oddHeader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3" customWidth="1"/>
    <col min="2" max="2" width="40.7109375" style="0" customWidth="1"/>
    <col min="3" max="5" width="10.7109375" style="3" customWidth="1"/>
    <col min="6" max="6" width="10.7109375" style="2" customWidth="1"/>
  </cols>
  <sheetData>
    <row r="1" spans="4:6" ht="17.25" customHeight="1">
      <c r="D1" s="6" t="s">
        <v>0</v>
      </c>
      <c r="E1" t="s">
        <v>1</v>
      </c>
      <c r="F1"/>
    </row>
    <row r="2" ht="17.25" customHeight="1">
      <c r="D2" s="7"/>
    </row>
    <row r="3" spans="4:5" ht="17.25" customHeight="1">
      <c r="D3" s="4" t="s">
        <v>2</v>
      </c>
      <c r="E3" s="2">
        <v>197</v>
      </c>
    </row>
    <row r="4" ht="17.25" customHeight="1"/>
    <row r="5" spans="1:6" ht="17.25" customHeight="1">
      <c r="A5" s="3" t="s">
        <v>3</v>
      </c>
      <c r="B5" s="1" t="s">
        <v>4</v>
      </c>
      <c r="C5" s="3" t="s">
        <v>5</v>
      </c>
      <c r="D5" s="3" t="s">
        <v>6</v>
      </c>
      <c r="E5" s="3" t="s">
        <v>7</v>
      </c>
      <c r="F5" s="2" t="s">
        <v>8</v>
      </c>
    </row>
    <row r="6" spans="3:6" ht="17.25" customHeight="1">
      <c r="C6" s="3" t="s">
        <v>9</v>
      </c>
      <c r="D6" s="3" t="s">
        <v>9</v>
      </c>
      <c r="E6" s="3" t="s">
        <v>9</v>
      </c>
      <c r="F6" s="2" t="s">
        <v>10</v>
      </c>
    </row>
    <row r="7" ht="17.25" customHeight="1"/>
    <row r="8" spans="1:6" ht="17.25" customHeight="1">
      <c r="A8" s="3">
        <v>1</v>
      </c>
      <c r="B8" t="s">
        <v>43</v>
      </c>
      <c r="C8" s="3">
        <v>52120</v>
      </c>
      <c r="D8" s="3">
        <f>C8*F8/$E$3</f>
        <v>16429.705583756346</v>
      </c>
      <c r="E8" s="3">
        <f>C8-D8</f>
        <v>35690.294416243654</v>
      </c>
      <c r="F8" s="2">
        <v>62.1</v>
      </c>
    </row>
    <row r="9" spans="1:2" ht="17.25" customHeight="1">
      <c r="A9" s="3">
        <v>2</v>
      </c>
      <c r="B9" t="s">
        <v>44</v>
      </c>
    </row>
    <row r="10" spans="1:2" ht="17.25" customHeight="1">
      <c r="A10" s="3">
        <v>3</v>
      </c>
      <c r="B10" s="8"/>
    </row>
    <row r="11" spans="1:6" ht="17.25" customHeight="1">
      <c r="A11" s="3">
        <v>4</v>
      </c>
      <c r="B11" s="10" t="s">
        <v>45</v>
      </c>
      <c r="C11" s="3">
        <v>425</v>
      </c>
      <c r="D11" s="3">
        <f>C11*F11/$E$3</f>
        <v>-64.72081218274111</v>
      </c>
      <c r="E11" s="3">
        <f>C11-D11</f>
        <v>489.7208121827411</v>
      </c>
      <c r="F11" s="2">
        <v>-30</v>
      </c>
    </row>
    <row r="12" spans="1:5" ht="17.25" customHeight="1">
      <c r="A12" s="3">
        <v>5</v>
      </c>
      <c r="B12" s="5" t="s">
        <v>46</v>
      </c>
      <c r="C12" s="3">
        <f>C8+C11</f>
        <v>52545</v>
      </c>
      <c r="D12" s="3">
        <f>D8+D11</f>
        <v>16364.984771573605</v>
      </c>
      <c r="E12" s="3">
        <f>E8+E11</f>
        <v>36180.0152284264</v>
      </c>
    </row>
    <row r="13" ht="17.25" customHeight="1">
      <c r="A13" s="3">
        <v>6</v>
      </c>
    </row>
    <row r="14" spans="1:6" ht="17.25" customHeight="1">
      <c r="A14" s="3">
        <v>7</v>
      </c>
      <c r="B14" t="s">
        <v>47</v>
      </c>
      <c r="C14" s="3">
        <v>1038</v>
      </c>
      <c r="D14" s="3">
        <f>C14*F14/$E$3</f>
        <v>-158.0710659898477</v>
      </c>
      <c r="E14" s="3">
        <f>C14-D14</f>
        <v>1196.0710659898477</v>
      </c>
      <c r="F14" s="2">
        <v>-30</v>
      </c>
    </row>
    <row r="15" spans="1:5" ht="17.25" customHeight="1">
      <c r="A15" s="3">
        <v>8</v>
      </c>
      <c r="B15" s="5" t="s">
        <v>48</v>
      </c>
      <c r="C15" s="13">
        <f>C12+C14</f>
        <v>53583</v>
      </c>
      <c r="D15" s="13">
        <f>D12+D14</f>
        <v>16206.913705583758</v>
      </c>
      <c r="E15" s="13">
        <f>E12+E14</f>
        <v>37376.08629441624</v>
      </c>
    </row>
    <row r="16" spans="1:6" ht="17.25" customHeight="1">
      <c r="A16" s="3">
        <v>9</v>
      </c>
      <c r="C16"/>
      <c r="D16"/>
      <c r="E16"/>
      <c r="F16"/>
    </row>
    <row r="17" spans="1:6" ht="17.25" customHeight="1">
      <c r="A17" s="3">
        <v>10</v>
      </c>
      <c r="B17" s="14" t="s">
        <v>49</v>
      </c>
      <c r="C17" s="3">
        <v>425</v>
      </c>
      <c r="D17" s="3">
        <f>C17*F17/$E$3</f>
        <v>0</v>
      </c>
      <c r="E17" s="3">
        <f>C17-D17</f>
        <v>425</v>
      </c>
      <c r="F17" s="2">
        <v>0</v>
      </c>
    </row>
    <row r="18" spans="1:5" ht="17.25" customHeight="1">
      <c r="A18" s="3">
        <v>11</v>
      </c>
      <c r="B18" s="5" t="s">
        <v>46</v>
      </c>
      <c r="C18" s="13">
        <f>C8+C17</f>
        <v>52545</v>
      </c>
      <c r="D18" s="13">
        <f>D8+D17</f>
        <v>16429.705583756346</v>
      </c>
      <c r="E18" s="13">
        <f>E8+E17</f>
        <v>36115.294416243654</v>
      </c>
    </row>
    <row r="19" ht="17.25" customHeight="1">
      <c r="A19" s="3">
        <v>12</v>
      </c>
    </row>
    <row r="20" spans="1:6" ht="17.25" customHeight="1">
      <c r="A20" s="3">
        <v>13</v>
      </c>
      <c r="B20" t="s">
        <v>47</v>
      </c>
      <c r="C20" s="3">
        <v>1038</v>
      </c>
      <c r="D20" s="3">
        <f>C20*F20/$E$3</f>
        <v>0</v>
      </c>
      <c r="E20" s="3">
        <f>C20-D20</f>
        <v>1038</v>
      </c>
      <c r="F20" s="2">
        <v>0</v>
      </c>
    </row>
    <row r="21" spans="1:5" ht="17.25" customHeight="1">
      <c r="A21" s="3">
        <v>14</v>
      </c>
      <c r="B21" s="5" t="s">
        <v>48</v>
      </c>
      <c r="C21" s="13">
        <f>C18+C20</f>
        <v>53583</v>
      </c>
      <c r="D21" s="13">
        <f>D18+D20</f>
        <v>16429.705583756346</v>
      </c>
      <c r="E21" s="13">
        <f>E18+E20</f>
        <v>37153.294416243654</v>
      </c>
    </row>
    <row r="22" ht="17.25" customHeight="1">
      <c r="A22" s="3">
        <v>15</v>
      </c>
    </row>
    <row r="23" spans="1:6" ht="17.25" customHeight="1">
      <c r="A23" s="3">
        <v>16</v>
      </c>
      <c r="B23" s="14" t="s">
        <v>50</v>
      </c>
      <c r="C23" s="3">
        <v>425</v>
      </c>
      <c r="D23" s="3">
        <f>C23*F23/$E$3</f>
        <v>179.06091370558374</v>
      </c>
      <c r="E23" s="3">
        <f>C23-D23</f>
        <v>245.93908629441626</v>
      </c>
      <c r="F23" s="2">
        <v>83</v>
      </c>
    </row>
    <row r="24" spans="1:5" ht="17.25" customHeight="1">
      <c r="A24" s="3">
        <v>17</v>
      </c>
      <c r="B24" s="5" t="s">
        <v>46</v>
      </c>
      <c r="C24" s="13">
        <f>C8+C23</f>
        <v>52545</v>
      </c>
      <c r="D24" s="13">
        <f>D8+D23</f>
        <v>16608.76649746193</v>
      </c>
      <c r="E24" s="13">
        <f>E8+E23</f>
        <v>35936.23350253807</v>
      </c>
    </row>
    <row r="25" ht="17.25" customHeight="1">
      <c r="A25" s="3">
        <v>18</v>
      </c>
    </row>
    <row r="26" spans="1:6" ht="17.25" customHeight="1">
      <c r="A26" s="3">
        <v>19</v>
      </c>
      <c r="B26" t="s">
        <v>47</v>
      </c>
      <c r="C26" s="3">
        <v>1038</v>
      </c>
      <c r="D26" s="3">
        <f>C26*F26/$E$3</f>
        <v>437.3299492385787</v>
      </c>
      <c r="E26" s="3">
        <f>C26-D26</f>
        <v>600.6700507614213</v>
      </c>
      <c r="F26" s="2">
        <v>83</v>
      </c>
    </row>
    <row r="27" spans="1:5" ht="17.25" customHeight="1">
      <c r="A27" s="3">
        <v>20</v>
      </c>
      <c r="B27" s="5" t="s">
        <v>48</v>
      </c>
      <c r="C27" s="13">
        <f>C24+C26</f>
        <v>53583</v>
      </c>
      <c r="D27" s="13">
        <f>D24+D26</f>
        <v>17046.096446700507</v>
      </c>
      <c r="E27" s="13">
        <f>E24+E26</f>
        <v>36536.90355329949</v>
      </c>
    </row>
    <row r="28" ht="17.25" customHeight="1">
      <c r="A28" s="3">
        <v>21</v>
      </c>
    </row>
    <row r="29" spans="1:2" ht="17.25" customHeight="1">
      <c r="A29" s="3">
        <v>22</v>
      </c>
      <c r="B29" s="11" t="s">
        <v>51</v>
      </c>
    </row>
    <row r="30" spans="1:5" ht="17.25" customHeight="1">
      <c r="A30" s="3">
        <v>23</v>
      </c>
      <c r="B30" s="12" t="s">
        <v>52</v>
      </c>
      <c r="C30" s="15">
        <v>53557</v>
      </c>
      <c r="D30" s="13">
        <v>16089</v>
      </c>
      <c r="E30" s="13">
        <v>37468</v>
      </c>
    </row>
    <row r="31" spans="1:5" ht="17.25" customHeight="1">
      <c r="A31" s="3">
        <v>24</v>
      </c>
      <c r="C31" s="13"/>
      <c r="D31" s="13"/>
      <c r="E31" s="13"/>
    </row>
    <row r="32" spans="1:5" ht="17.25" customHeight="1">
      <c r="A32" s="3">
        <v>25</v>
      </c>
      <c r="B32" s="5" t="s">
        <v>53</v>
      </c>
      <c r="C32" s="13">
        <v>57524</v>
      </c>
      <c r="D32" s="13">
        <v>20056</v>
      </c>
      <c r="E32" s="13">
        <v>37468</v>
      </c>
    </row>
    <row r="33" ht="17.25" customHeight="1"/>
    <row r="34" ht="17.25" customHeight="1">
      <c r="B34" s="5"/>
    </row>
    <row r="35" ht="17.25" customHeight="1">
      <c r="B35" s="5"/>
    </row>
    <row r="36" spans="2:5" ht="17.25" customHeight="1">
      <c r="B36" s="5"/>
      <c r="C36"/>
      <c r="D36"/>
      <c r="E36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&amp;CAXLE LOAD CALCULATION</oddHeader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7">
      <selection activeCell="F17" sqref="F17"/>
    </sheetView>
  </sheetViews>
  <sheetFormatPr defaultColWidth="9.140625" defaultRowHeight="12.75"/>
  <cols>
    <col min="1" max="1" width="5.57421875" style="3" customWidth="1"/>
    <col min="2" max="2" width="40.7109375" style="0" customWidth="1"/>
    <col min="3" max="5" width="10.7109375" style="3" customWidth="1"/>
    <col min="6" max="6" width="10.7109375" style="2" customWidth="1"/>
  </cols>
  <sheetData>
    <row r="1" spans="4:6" ht="18" customHeight="1">
      <c r="D1" s="6" t="s">
        <v>0</v>
      </c>
      <c r="E1" t="s">
        <v>65</v>
      </c>
      <c r="F1" t="s">
        <v>66</v>
      </c>
    </row>
    <row r="2" spans="4:5" ht="18" customHeight="1">
      <c r="D2" s="7"/>
      <c r="E2" s="3" t="s">
        <v>63</v>
      </c>
    </row>
    <row r="3" spans="4:5" ht="18" customHeight="1">
      <c r="D3" s="4" t="s">
        <v>2</v>
      </c>
      <c r="E3" s="2">
        <v>215</v>
      </c>
    </row>
    <row r="4" ht="18" customHeight="1"/>
    <row r="5" spans="1:6" ht="18" customHeight="1">
      <c r="A5" s="3" t="s">
        <v>3</v>
      </c>
      <c r="B5" s="1" t="s">
        <v>4</v>
      </c>
      <c r="C5" s="3" t="s">
        <v>5</v>
      </c>
      <c r="D5" s="3" t="s">
        <v>6</v>
      </c>
      <c r="E5" s="3" t="s">
        <v>7</v>
      </c>
      <c r="F5" s="2" t="s">
        <v>8</v>
      </c>
    </row>
    <row r="6" spans="3:6" ht="18" customHeight="1">
      <c r="C6" s="3" t="s">
        <v>9</v>
      </c>
      <c r="D6" s="3" t="s">
        <v>9</v>
      </c>
      <c r="E6" s="3" t="s">
        <v>9</v>
      </c>
      <c r="F6" s="2" t="s">
        <v>10</v>
      </c>
    </row>
    <row r="7" ht="18" customHeight="1"/>
    <row r="8" spans="1:6" ht="18" customHeight="1">
      <c r="A8" s="3">
        <v>1</v>
      </c>
      <c r="B8" t="s">
        <v>67</v>
      </c>
      <c r="C8" s="3">
        <v>55120</v>
      </c>
      <c r="D8" s="3">
        <f>C8*F8/$E$3</f>
        <v>18399.82511627907</v>
      </c>
      <c r="E8" s="3">
        <f>C8-D8</f>
        <v>36720.17488372093</v>
      </c>
      <c r="F8" s="2">
        <v>71.77</v>
      </c>
    </row>
    <row r="9" spans="1:6" ht="18" customHeight="1">
      <c r="A9" s="3">
        <v>2</v>
      </c>
      <c r="B9" t="s">
        <v>68</v>
      </c>
      <c r="C9" s="3">
        <v>280</v>
      </c>
      <c r="D9" s="3">
        <f>C9*F9/$E$3</f>
        <v>-2.2790697674418605</v>
      </c>
      <c r="E9" s="3">
        <f>C9-D9</f>
        <v>282.27906976744185</v>
      </c>
      <c r="F9" s="2">
        <v>-1.75</v>
      </c>
    </row>
    <row r="10" spans="1:6" ht="18" customHeight="1">
      <c r="A10" s="3">
        <v>3</v>
      </c>
      <c r="B10" s="8" t="s">
        <v>69</v>
      </c>
      <c r="C10" s="3">
        <v>80</v>
      </c>
      <c r="D10" s="3">
        <f>C10*F10/$E$3</f>
        <v>-3.7209302325581395</v>
      </c>
      <c r="E10" s="3">
        <f>C10-D10</f>
        <v>83.72093023255815</v>
      </c>
      <c r="F10" s="2">
        <v>-10</v>
      </c>
    </row>
    <row r="11" spans="1:6" ht="18" customHeight="1">
      <c r="A11" s="3">
        <v>4</v>
      </c>
      <c r="B11" s="9" t="s">
        <v>70</v>
      </c>
      <c r="C11" s="3">
        <v>100</v>
      </c>
      <c r="D11" s="3">
        <f>C11*F11/$E$3</f>
        <v>0</v>
      </c>
      <c r="E11" s="3">
        <f>C11-D11</f>
        <v>100</v>
      </c>
      <c r="F11" s="2">
        <v>0</v>
      </c>
    </row>
    <row r="12" spans="1:6" ht="18" customHeight="1">
      <c r="A12" s="3">
        <v>5</v>
      </c>
      <c r="B12" s="9" t="s">
        <v>71</v>
      </c>
      <c r="C12" s="3">
        <v>20</v>
      </c>
      <c r="D12" s="3">
        <f>C12*F12/$E$3</f>
        <v>-4.744186046511628</v>
      </c>
      <c r="E12" s="3">
        <f>C12-D12</f>
        <v>24.74418604651163</v>
      </c>
      <c r="F12" s="2">
        <v>-51</v>
      </c>
    </row>
    <row r="13" spans="1:6" ht="18" customHeight="1">
      <c r="A13" s="3">
        <v>6</v>
      </c>
      <c r="B13" t="s">
        <v>15</v>
      </c>
      <c r="C13" s="3">
        <v>300</v>
      </c>
      <c r="D13" s="3">
        <f>C13*F13/$E$3</f>
        <v>-96.27906976744185</v>
      </c>
      <c r="E13" s="3">
        <f>C13-D13</f>
        <v>396.27906976744185</v>
      </c>
      <c r="F13" s="2">
        <v>-69</v>
      </c>
    </row>
    <row r="14" spans="1:6" ht="18" customHeight="1">
      <c r="A14" s="3">
        <v>7</v>
      </c>
      <c r="B14" t="s">
        <v>16</v>
      </c>
      <c r="C14" s="3">
        <v>45</v>
      </c>
      <c r="D14" s="3">
        <f>C14*F14/$E$3</f>
        <v>8.372093023255815</v>
      </c>
      <c r="E14" s="3">
        <f>C14-D14</f>
        <v>36.627906976744185</v>
      </c>
      <c r="F14" s="2">
        <v>40</v>
      </c>
    </row>
    <row r="15" spans="1:6" ht="18" customHeight="1">
      <c r="A15" s="3">
        <v>8</v>
      </c>
      <c r="B15" t="s">
        <v>73</v>
      </c>
      <c r="C15" s="3">
        <v>50</v>
      </c>
      <c r="D15" s="3">
        <f>C15*F15/$E$3</f>
        <v>9.30232558139535</v>
      </c>
      <c r="E15" s="3">
        <f>C15-D15</f>
        <v>40.69767441860465</v>
      </c>
      <c r="F15" s="2">
        <v>40</v>
      </c>
    </row>
    <row r="16" spans="1:6" ht="18" customHeight="1">
      <c r="A16" s="3">
        <v>9</v>
      </c>
      <c r="B16" t="s">
        <v>72</v>
      </c>
      <c r="C16" s="3">
        <v>50</v>
      </c>
      <c r="D16" s="3">
        <f>C16*F16/$E$3</f>
        <v>16.27906976744186</v>
      </c>
      <c r="E16" s="3">
        <f>C16-D16</f>
        <v>33.72093023255814</v>
      </c>
      <c r="F16" s="2">
        <v>70</v>
      </c>
    </row>
    <row r="17" ht="18" customHeight="1">
      <c r="A17" s="3">
        <v>10</v>
      </c>
    </row>
    <row r="18" ht="18" customHeight="1">
      <c r="A18" s="3">
        <v>11</v>
      </c>
    </row>
    <row r="19" spans="1:6" ht="18" customHeight="1">
      <c r="A19" s="3">
        <v>12</v>
      </c>
      <c r="B19" s="5" t="s">
        <v>54</v>
      </c>
      <c r="C19" s="3">
        <f>SUM(C8:C17)</f>
        <v>56045</v>
      </c>
      <c r="D19" s="3">
        <f>SUM(D8:D17)</f>
        <v>18326.75534883721</v>
      </c>
      <c r="E19" s="3">
        <f>SUM(E8:E17)</f>
        <v>37718.244651162786</v>
      </c>
      <c r="F19" s="2">
        <f>D19*$E$3/C19</f>
        <v>70.30515478633242</v>
      </c>
    </row>
    <row r="20" ht="18" customHeight="1">
      <c r="A20" s="3">
        <v>13</v>
      </c>
    </row>
    <row r="21" spans="1:6" ht="18" customHeight="1">
      <c r="A21" s="3">
        <v>14</v>
      </c>
      <c r="B21" t="s">
        <v>55</v>
      </c>
      <c r="C21" s="3">
        <v>200</v>
      </c>
      <c r="D21" s="3">
        <f>C21*F21/$E$3</f>
        <v>209.30232558139534</v>
      </c>
      <c r="E21" s="3">
        <f>C21-D21</f>
        <v>-9.302325581395337</v>
      </c>
      <c r="F21" s="2">
        <v>225</v>
      </c>
    </row>
    <row r="22" spans="1:6" ht="18" customHeight="1">
      <c r="A22" s="3">
        <v>15</v>
      </c>
      <c r="B22" t="s">
        <v>47</v>
      </c>
      <c r="C22" s="3">
        <v>1038</v>
      </c>
      <c r="D22" s="3">
        <f>C22*F22/$E$3</f>
        <v>410.3720930232558</v>
      </c>
      <c r="E22" s="3">
        <f>C22-D22</f>
        <v>627.6279069767443</v>
      </c>
      <c r="F22" s="2">
        <v>85</v>
      </c>
    </row>
    <row r="23" ht="18" customHeight="1">
      <c r="A23" s="3">
        <v>16</v>
      </c>
    </row>
    <row r="24" spans="1:2" ht="18" customHeight="1">
      <c r="A24" s="3">
        <v>17</v>
      </c>
      <c r="B24" s="8"/>
    </row>
    <row r="25" spans="1:6" ht="18" customHeight="1">
      <c r="A25" s="3">
        <v>18</v>
      </c>
      <c r="B25" s="5" t="s">
        <v>64</v>
      </c>
      <c r="C25" s="3">
        <f>SUM(C19:C22)</f>
        <v>57283</v>
      </c>
      <c r="D25" s="3">
        <f>SUM(D19:D22)</f>
        <v>18946.429767441863</v>
      </c>
      <c r="E25" s="3">
        <f>SUM(E19:E22)</f>
        <v>38336.57023255814</v>
      </c>
      <c r="F25" s="2">
        <f>D25*$E$3/C25</f>
        <v>71.11154094583036</v>
      </c>
    </row>
    <row r="26" ht="18" customHeight="1">
      <c r="A26" s="3">
        <v>19</v>
      </c>
    </row>
    <row r="27" ht="18" customHeight="1">
      <c r="A27" s="3">
        <v>20</v>
      </c>
    </row>
    <row r="28" spans="1:5" ht="18" customHeight="1">
      <c r="A28" s="3">
        <v>21</v>
      </c>
      <c r="B28" s="5" t="s">
        <v>24</v>
      </c>
      <c r="C28" s="1">
        <v>57524</v>
      </c>
      <c r="D28" s="3">
        <v>20056</v>
      </c>
      <c r="E28" s="3">
        <v>37468</v>
      </c>
    </row>
    <row r="29" spans="1:5" ht="18" customHeight="1">
      <c r="A29" s="3">
        <v>22</v>
      </c>
      <c r="B29" s="5" t="s">
        <v>57</v>
      </c>
      <c r="C29" s="3" t="s">
        <v>62</v>
      </c>
      <c r="D29" s="3" t="s">
        <v>56</v>
      </c>
      <c r="E29" s="3" t="s">
        <v>61</v>
      </c>
    </row>
    <row r="30" ht="18" customHeight="1">
      <c r="A30" s="3">
        <v>23</v>
      </c>
    </row>
    <row r="31" spans="1:5" ht="18" customHeight="1">
      <c r="A31" s="3">
        <v>24</v>
      </c>
      <c r="B31" s="5" t="s">
        <v>24</v>
      </c>
      <c r="C31" s="1">
        <v>53557</v>
      </c>
      <c r="D31" s="3">
        <v>16089</v>
      </c>
      <c r="E31" s="3">
        <v>37468</v>
      </c>
    </row>
    <row r="32" spans="1:5" ht="18" customHeight="1">
      <c r="A32" s="3">
        <v>25</v>
      </c>
      <c r="B32" s="5" t="s">
        <v>58</v>
      </c>
      <c r="C32" s="3" t="s">
        <v>60</v>
      </c>
      <c r="D32" s="3" t="s">
        <v>59</v>
      </c>
      <c r="E32" s="3" t="s">
        <v>61</v>
      </c>
    </row>
    <row r="33" ht="18" customHeight="1"/>
    <row r="34" ht="18" customHeight="1">
      <c r="B34" s="5"/>
    </row>
    <row r="35" ht="18" customHeight="1">
      <c r="B35" s="5"/>
    </row>
    <row r="36" ht="18" customHeight="1"/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&amp;CAXLE LOAD CALCULATION</oddHeader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REED MFG</dc:creator>
  <cp:keywords/>
  <dc:description/>
  <cp:lastModifiedBy>Jim O'Hanlin</cp:lastModifiedBy>
  <cp:lastPrinted>1998-05-20T17:03:43Z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